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Проект логистика\"/>
    </mc:Choice>
  </mc:AlternateContent>
  <bookViews>
    <workbookView xWindow="0" yWindow="0" windowWidth="7200" windowHeight="10125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K23" i="1"/>
  <c r="L23" i="1"/>
  <c r="M23" i="1"/>
  <c r="N23" i="1"/>
  <c r="O23" i="1"/>
  <c r="F24" i="1"/>
  <c r="G24" i="1"/>
  <c r="H24" i="1"/>
  <c r="I24" i="1"/>
  <c r="J24" i="1"/>
  <c r="K24" i="1"/>
  <c r="L24" i="1"/>
  <c r="M24" i="1"/>
  <c r="N24" i="1"/>
  <c r="O24" i="1"/>
  <c r="F25" i="1"/>
  <c r="G25" i="1"/>
  <c r="H25" i="1"/>
  <c r="I25" i="1"/>
  <c r="J25" i="1"/>
  <c r="K25" i="1"/>
  <c r="L25" i="1"/>
  <c r="M25" i="1"/>
  <c r="N25" i="1"/>
  <c r="O25" i="1"/>
  <c r="F26" i="1"/>
  <c r="G26" i="1"/>
  <c r="H26" i="1"/>
  <c r="I26" i="1"/>
  <c r="J26" i="1"/>
  <c r="K26" i="1"/>
  <c r="L26" i="1"/>
  <c r="M26" i="1"/>
  <c r="N26" i="1"/>
  <c r="O26" i="1"/>
  <c r="F27" i="1"/>
  <c r="G27" i="1"/>
  <c r="H27" i="1"/>
  <c r="I27" i="1"/>
  <c r="J27" i="1"/>
  <c r="K27" i="1"/>
  <c r="L27" i="1"/>
  <c r="M27" i="1"/>
  <c r="N27" i="1"/>
  <c r="O27" i="1"/>
  <c r="F28" i="1"/>
  <c r="G28" i="1"/>
  <c r="H28" i="1"/>
  <c r="I28" i="1"/>
  <c r="J28" i="1"/>
  <c r="K28" i="1"/>
  <c r="L28" i="1"/>
  <c r="M28" i="1"/>
  <c r="N28" i="1"/>
  <c r="O28" i="1"/>
  <c r="F29" i="1"/>
  <c r="G29" i="1"/>
  <c r="H29" i="1"/>
  <c r="I29" i="1"/>
  <c r="J29" i="1"/>
  <c r="K29" i="1"/>
  <c r="L29" i="1"/>
  <c r="M29" i="1"/>
  <c r="N29" i="1"/>
  <c r="O29" i="1"/>
  <c r="F30" i="1"/>
  <c r="G30" i="1"/>
  <c r="H30" i="1"/>
  <c r="I30" i="1"/>
  <c r="J30" i="1"/>
  <c r="K30" i="1"/>
  <c r="L30" i="1"/>
  <c r="M30" i="1"/>
  <c r="N30" i="1"/>
  <c r="O30" i="1"/>
  <c r="F31" i="1"/>
  <c r="G31" i="1"/>
  <c r="H31" i="1"/>
  <c r="I31" i="1"/>
  <c r="J31" i="1"/>
  <c r="K31" i="1"/>
  <c r="L31" i="1"/>
  <c r="M31" i="1"/>
  <c r="N31" i="1"/>
  <c r="O31" i="1"/>
  <c r="F32" i="1"/>
  <c r="G32" i="1"/>
  <c r="H32" i="1"/>
  <c r="I32" i="1"/>
  <c r="J32" i="1"/>
  <c r="K32" i="1"/>
  <c r="L32" i="1"/>
  <c r="M32" i="1"/>
  <c r="N32" i="1"/>
  <c r="O32" i="1"/>
  <c r="F33" i="1"/>
  <c r="G33" i="1"/>
  <c r="H33" i="1"/>
  <c r="I33" i="1"/>
  <c r="J33" i="1"/>
  <c r="K33" i="1"/>
  <c r="L33" i="1"/>
  <c r="M33" i="1"/>
  <c r="N33" i="1"/>
  <c r="O33" i="1"/>
  <c r="T10" i="1" l="1"/>
  <c r="S10" i="1"/>
  <c r="Q10" i="1"/>
  <c r="K10" i="1"/>
  <c r="T15" i="1"/>
  <c r="Q15" i="1"/>
  <c r="S15" i="1"/>
  <c r="K15" i="1"/>
</calcChain>
</file>

<file path=xl/sharedStrings.xml><?xml version="1.0" encoding="utf-8"?>
<sst xmlns="http://schemas.openxmlformats.org/spreadsheetml/2006/main" count="109" uniqueCount="38">
  <si>
    <t>НАПРАВЛЕНИЕ</t>
  </si>
  <si>
    <t>Тяжелый груз, более 250 кг в куб.м.</t>
  </si>
  <si>
    <t>Легкий груз, менее 250 кг в куб.м.</t>
  </si>
  <si>
    <t>Вес отправки, кг.</t>
  </si>
  <si>
    <t>Объем отправки, куб.м.</t>
  </si>
  <si>
    <t>1-799</t>
  </si>
  <si>
    <t>800-1999</t>
  </si>
  <si>
    <t>2000-4999</t>
  </si>
  <si>
    <t>5000-10000</t>
  </si>
  <si>
    <t>более 10000</t>
  </si>
  <si>
    <t>0-1,3</t>
  </si>
  <si>
    <t>1,3-7</t>
  </si>
  <si>
    <t>15-45</t>
  </si>
  <si>
    <t>более 45</t>
  </si>
  <si>
    <t>руб/кг.</t>
  </si>
  <si>
    <t>руб/м.куб</t>
  </si>
  <si>
    <t>МИРНЫЙ</t>
  </si>
  <si>
    <t>ЛЕНСК</t>
  </si>
  <si>
    <t>ВИТИМ</t>
  </si>
  <si>
    <t>АЙХАЛ</t>
  </si>
  <si>
    <t>УДАЧНЫЙ</t>
  </si>
  <si>
    <t>ЯКУТСК</t>
  </si>
  <si>
    <t>НЕРЮНГРИ</t>
  </si>
  <si>
    <t>АЛДАН</t>
  </si>
  <si>
    <t>ТЫНДА</t>
  </si>
  <si>
    <t>БЛАГОВЕЩЕНСК</t>
  </si>
  <si>
    <t>УСТЬ-КУТ</t>
  </si>
  <si>
    <t>Новосибирск</t>
  </si>
  <si>
    <t>Автодоставка</t>
  </si>
  <si>
    <t>Объем  машины, куб.м.</t>
  </si>
  <si>
    <t>выручка с машины</t>
  </si>
  <si>
    <t>легкий груз</t>
  </si>
  <si>
    <t>тяжелый груз</t>
  </si>
  <si>
    <t>среднее зн.</t>
  </si>
  <si>
    <t>км.</t>
  </si>
  <si>
    <t>Примечание</t>
  </si>
  <si>
    <t>фед.дор.</t>
  </si>
  <si>
    <t>7-15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</si>
</sst>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₽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8EB4E3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64" fontId="0" fillId="0" borderId="0" xfId="0" applyNumberFormat="1"/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horizontal="right" vertical="center" wrapText="1"/>
    </xf>
    <xf numFmtId="0" fontId="0" fillId="3" borderId="0" xfId="0" applyFill="1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justify" vertical="center" wrapText="1"/>
    </xf>
    <xf numFmtId="49" fontId="3" fillId="3" borderId="1" xfId="0" applyNumberFormat="1" applyFont="1" applyFill="1" applyBorder="1" applyAlignment="1">
      <alignment horizontal="right" vertical="center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A13" workbookViewId="0">
      <selection activeCell="C20" sqref="C20"/>
    </sheetView>
  </sheetViews>
  <sheetFormatPr defaultRowHeight="15" x14ac:dyDescent="0.25"/>
  <cols>
    <col min="1" max="1" width="13.42578125" bestFit="1" customWidth="1"/>
    <col min="2" max="2" width="12.85546875" bestFit="1" customWidth="1"/>
    <col min="3" max="3" width="13.5703125" customWidth="1"/>
    <col min="4" max="4" width="15.42578125" customWidth="1"/>
    <col min="5" max="5" width="10" customWidth="1"/>
    <col min="11" max="11" width="6.5703125" customWidth="1"/>
    <col min="17" max="17" width="8.140625" customWidth="1"/>
    <col min="18" max="18" width="6.7109375" customWidth="1"/>
    <col min="19" max="19" width="9.28515625" bestFit="1" customWidth="1"/>
    <col min="20" max="20" width="10.42578125" bestFit="1" customWidth="1"/>
  </cols>
  <sheetData>
    <row r="1" spans="1:20" ht="26.25" customHeight="1" thickBot="1" x14ac:dyDescent="0.3">
      <c r="C1" s="24" t="s">
        <v>0</v>
      </c>
      <c r="F1" s="27" t="s">
        <v>1</v>
      </c>
      <c r="G1" s="28"/>
      <c r="H1" s="28"/>
      <c r="I1" s="28"/>
      <c r="J1" s="29"/>
      <c r="K1" s="19" t="s">
        <v>33</v>
      </c>
      <c r="L1" s="27" t="s">
        <v>2</v>
      </c>
      <c r="M1" s="28"/>
      <c r="N1" s="28"/>
      <c r="O1" s="28"/>
      <c r="P1" s="29"/>
      <c r="Q1" s="22" t="s">
        <v>33</v>
      </c>
      <c r="R1" t="s">
        <v>29</v>
      </c>
    </row>
    <row r="2" spans="1:20" ht="15.75" thickBot="1" x14ac:dyDescent="0.3">
      <c r="C2" s="25"/>
      <c r="F2" s="27" t="s">
        <v>3</v>
      </c>
      <c r="G2" s="28"/>
      <c r="H2" s="28"/>
      <c r="I2" s="28"/>
      <c r="J2" s="29"/>
      <c r="K2" s="20"/>
      <c r="L2" s="27" t="s">
        <v>4</v>
      </c>
      <c r="M2" s="28"/>
      <c r="N2" s="28"/>
      <c r="O2" s="28"/>
      <c r="P2" s="29"/>
      <c r="Q2" s="22"/>
    </row>
    <row r="3" spans="1:20" ht="30.75" thickBot="1" x14ac:dyDescent="0.3">
      <c r="C3" s="26"/>
      <c r="E3" t="s">
        <v>35</v>
      </c>
      <c r="F3" s="2" t="s">
        <v>5</v>
      </c>
      <c r="G3" s="3" t="s">
        <v>6</v>
      </c>
      <c r="H3" s="3" t="s">
        <v>7</v>
      </c>
      <c r="I3" s="4" t="s">
        <v>8</v>
      </c>
      <c r="J3" s="4" t="s">
        <v>9</v>
      </c>
      <c r="K3" s="21"/>
      <c r="L3" s="33" t="s">
        <v>10</v>
      </c>
      <c r="M3" s="33" t="s">
        <v>11</v>
      </c>
      <c r="N3" s="33" t="s">
        <v>37</v>
      </c>
      <c r="O3" s="34" t="s">
        <v>12</v>
      </c>
      <c r="P3" s="35" t="s">
        <v>13</v>
      </c>
      <c r="Q3" s="23"/>
      <c r="S3" s="14" t="s">
        <v>32</v>
      </c>
      <c r="T3" s="14" t="s">
        <v>31</v>
      </c>
    </row>
    <row r="4" spans="1:20" ht="15.75" thickBot="1" x14ac:dyDescent="0.3">
      <c r="C4" s="5"/>
      <c r="D4" s="14" t="s">
        <v>34</v>
      </c>
      <c r="E4" s="14"/>
      <c r="F4" s="30" t="s">
        <v>14</v>
      </c>
      <c r="G4" s="31"/>
      <c r="H4" s="31"/>
      <c r="I4" s="31"/>
      <c r="J4" s="31"/>
      <c r="K4" s="32"/>
      <c r="L4" s="30" t="s">
        <v>15</v>
      </c>
      <c r="M4" s="31"/>
      <c r="N4" s="31"/>
      <c r="O4" s="31"/>
      <c r="P4" s="31"/>
      <c r="Q4" s="31"/>
      <c r="S4" t="s">
        <v>30</v>
      </c>
    </row>
    <row r="5" spans="1:20" ht="15.75" thickBot="1" x14ac:dyDescent="0.3">
      <c r="A5" t="s">
        <v>28</v>
      </c>
      <c r="B5" t="s">
        <v>27</v>
      </c>
      <c r="C5" s="1" t="s">
        <v>16</v>
      </c>
      <c r="F5" s="6">
        <v>60</v>
      </c>
      <c r="G5" s="6">
        <v>59</v>
      </c>
      <c r="H5" s="6">
        <v>58</v>
      </c>
      <c r="I5" s="6">
        <v>57</v>
      </c>
      <c r="J5" s="6">
        <v>55</v>
      </c>
      <c r="K5" s="6"/>
      <c r="L5" s="6">
        <v>15000</v>
      </c>
      <c r="M5" s="7">
        <v>14900</v>
      </c>
      <c r="N5" s="6">
        <v>14800</v>
      </c>
      <c r="O5" s="6">
        <v>14700</v>
      </c>
      <c r="P5" s="8">
        <v>14500</v>
      </c>
      <c r="Q5" s="6"/>
      <c r="R5" s="11">
        <v>82</v>
      </c>
      <c r="S5" s="15"/>
      <c r="T5" s="15"/>
    </row>
    <row r="6" spans="1:20" ht="15.75" thickBot="1" x14ac:dyDescent="0.3">
      <c r="A6" t="s">
        <v>28</v>
      </c>
      <c r="B6" t="s">
        <v>27</v>
      </c>
      <c r="C6" s="1" t="s">
        <v>17</v>
      </c>
      <c r="F6" s="6">
        <v>60</v>
      </c>
      <c r="G6" s="6">
        <v>59</v>
      </c>
      <c r="H6" s="6">
        <v>58</v>
      </c>
      <c r="I6" s="6">
        <v>57</v>
      </c>
      <c r="J6" s="6">
        <v>55</v>
      </c>
      <c r="K6" s="6"/>
      <c r="L6" s="6">
        <v>15000</v>
      </c>
      <c r="M6" s="7">
        <v>14900</v>
      </c>
      <c r="N6" s="6">
        <v>14800</v>
      </c>
      <c r="O6" s="6">
        <v>14700</v>
      </c>
      <c r="P6" s="8">
        <v>14500</v>
      </c>
      <c r="Q6" s="6"/>
      <c r="R6" s="11">
        <v>82</v>
      </c>
      <c r="S6" s="15"/>
      <c r="T6" s="15"/>
    </row>
    <row r="7" spans="1:20" ht="15.75" thickBot="1" x14ac:dyDescent="0.3">
      <c r="A7" t="s">
        <v>28</v>
      </c>
      <c r="B7" t="s">
        <v>27</v>
      </c>
      <c r="C7" s="1" t="s">
        <v>18</v>
      </c>
      <c r="F7" s="6">
        <v>75</v>
      </c>
      <c r="G7" s="6">
        <v>74</v>
      </c>
      <c r="H7" s="6">
        <v>73</v>
      </c>
      <c r="I7" s="6">
        <v>72</v>
      </c>
      <c r="J7" s="6">
        <v>70</v>
      </c>
      <c r="K7" s="6"/>
      <c r="L7" s="6">
        <v>19500</v>
      </c>
      <c r="M7" s="7">
        <v>19400</v>
      </c>
      <c r="N7" s="6">
        <v>19300</v>
      </c>
      <c r="O7" s="6">
        <v>19200</v>
      </c>
      <c r="P7" s="8">
        <v>19000</v>
      </c>
      <c r="Q7" s="6"/>
      <c r="R7" s="11">
        <v>82</v>
      </c>
      <c r="S7" s="15"/>
      <c r="T7" s="15"/>
    </row>
    <row r="8" spans="1:20" ht="15.75" thickBot="1" x14ac:dyDescent="0.3">
      <c r="A8" t="s">
        <v>28</v>
      </c>
      <c r="B8" t="s">
        <v>27</v>
      </c>
      <c r="C8" s="1" t="s">
        <v>19</v>
      </c>
      <c r="F8" s="6">
        <v>80</v>
      </c>
      <c r="G8" s="6">
        <v>79</v>
      </c>
      <c r="H8" s="6">
        <v>78</v>
      </c>
      <c r="I8" s="6">
        <v>77</v>
      </c>
      <c r="J8" s="6">
        <v>75</v>
      </c>
      <c r="K8" s="6"/>
      <c r="L8" s="6">
        <v>19000</v>
      </c>
      <c r="M8" s="7">
        <v>18900</v>
      </c>
      <c r="N8" s="6">
        <v>18800</v>
      </c>
      <c r="O8" s="6">
        <v>18700</v>
      </c>
      <c r="P8" s="8">
        <v>18500</v>
      </c>
      <c r="Q8" s="6"/>
      <c r="R8" s="11">
        <v>82</v>
      </c>
      <c r="S8" s="15"/>
      <c r="T8" s="15"/>
    </row>
    <row r="9" spans="1:20" ht="15.75" thickBot="1" x14ac:dyDescent="0.3">
      <c r="A9" t="s">
        <v>28</v>
      </c>
      <c r="B9" t="s">
        <v>27</v>
      </c>
      <c r="C9" s="1" t="s">
        <v>20</v>
      </c>
      <c r="F9" s="6">
        <v>80</v>
      </c>
      <c r="G9" s="6">
        <v>79</v>
      </c>
      <c r="H9" s="6">
        <v>78</v>
      </c>
      <c r="I9" s="6">
        <v>77</v>
      </c>
      <c r="J9" s="6">
        <v>75</v>
      </c>
      <c r="K9" s="6"/>
      <c r="L9" s="6">
        <v>19000</v>
      </c>
      <c r="M9" s="7">
        <v>18900</v>
      </c>
      <c r="N9" s="6">
        <v>18800</v>
      </c>
      <c r="O9" s="6">
        <v>18700</v>
      </c>
      <c r="P9" s="8">
        <v>18500</v>
      </c>
      <c r="Q9" s="6"/>
      <c r="R9" s="11">
        <v>82</v>
      </c>
      <c r="S9" s="15"/>
      <c r="T9" s="15"/>
    </row>
    <row r="10" spans="1:20" ht="15.75" thickBot="1" x14ac:dyDescent="0.3">
      <c r="A10" t="s">
        <v>28</v>
      </c>
      <c r="B10" t="s">
        <v>27</v>
      </c>
      <c r="C10" s="1" t="s">
        <v>21</v>
      </c>
      <c r="D10">
        <v>5000</v>
      </c>
      <c r="E10" t="s">
        <v>36</v>
      </c>
      <c r="F10" s="6">
        <v>58</v>
      </c>
      <c r="G10" s="6">
        <v>57</v>
      </c>
      <c r="H10" s="6">
        <v>56</v>
      </c>
      <c r="I10" s="6">
        <v>55</v>
      </c>
      <c r="J10" s="6">
        <v>53</v>
      </c>
      <c r="K10" s="6">
        <f>AVERAGE(F10:J10)</f>
        <v>55.8</v>
      </c>
      <c r="L10" s="6">
        <v>12500</v>
      </c>
      <c r="M10" s="7">
        <v>12400</v>
      </c>
      <c r="N10" s="6">
        <v>12300</v>
      </c>
      <c r="O10" s="6">
        <v>12200</v>
      </c>
      <c r="P10" s="8">
        <v>12000</v>
      </c>
      <c r="Q10" s="6">
        <f>AVERAGE(L10:P10)</f>
        <v>12280</v>
      </c>
      <c r="R10" s="11">
        <v>82</v>
      </c>
      <c r="S10" s="15">
        <f>K10*16000</f>
        <v>892800</v>
      </c>
      <c r="T10" s="15">
        <f>Q10*R10</f>
        <v>1006960</v>
      </c>
    </row>
    <row r="11" spans="1:20" ht="15.75" thickBot="1" x14ac:dyDescent="0.3">
      <c r="A11" t="s">
        <v>28</v>
      </c>
      <c r="B11" t="s">
        <v>27</v>
      </c>
      <c r="C11" s="1" t="s">
        <v>22</v>
      </c>
      <c r="F11" s="6">
        <v>50</v>
      </c>
      <c r="G11" s="6">
        <v>49</v>
      </c>
      <c r="H11" s="6">
        <v>48</v>
      </c>
      <c r="I11" s="6">
        <v>47</v>
      </c>
      <c r="J11" s="6">
        <v>45</v>
      </c>
      <c r="K11" s="6"/>
      <c r="L11" s="6">
        <v>10000</v>
      </c>
      <c r="M11" s="7">
        <v>9900</v>
      </c>
      <c r="N11" s="9">
        <v>9800</v>
      </c>
      <c r="O11" s="9">
        <v>9700</v>
      </c>
      <c r="P11" s="8">
        <v>9500</v>
      </c>
      <c r="Q11" s="6"/>
      <c r="R11" s="11">
        <v>82</v>
      </c>
      <c r="S11" s="15"/>
      <c r="T11" s="15"/>
    </row>
    <row r="12" spans="1:20" ht="15.75" thickBot="1" x14ac:dyDescent="0.3">
      <c r="A12" t="s">
        <v>28</v>
      </c>
      <c r="B12" t="s">
        <v>27</v>
      </c>
      <c r="C12" s="1" t="s">
        <v>23</v>
      </c>
      <c r="F12" s="6">
        <v>65</v>
      </c>
      <c r="G12" s="6">
        <v>64</v>
      </c>
      <c r="H12" s="6">
        <v>63</v>
      </c>
      <c r="I12" s="6">
        <v>62</v>
      </c>
      <c r="J12" s="6">
        <v>60</v>
      </c>
      <c r="K12" s="6"/>
      <c r="L12" s="6">
        <v>13000</v>
      </c>
      <c r="M12" s="7">
        <v>12900</v>
      </c>
      <c r="N12" s="6">
        <v>12800</v>
      </c>
      <c r="O12" s="6">
        <v>12700</v>
      </c>
      <c r="P12" s="8">
        <v>11500</v>
      </c>
      <c r="Q12" s="6"/>
      <c r="R12" s="11">
        <v>82</v>
      </c>
      <c r="S12" s="15"/>
      <c r="T12" s="15"/>
    </row>
    <row r="13" spans="1:20" ht="15.75" thickBot="1" x14ac:dyDescent="0.3">
      <c r="A13" t="s">
        <v>28</v>
      </c>
      <c r="B13" t="s">
        <v>27</v>
      </c>
      <c r="C13" s="1" t="s">
        <v>24</v>
      </c>
      <c r="F13" s="6">
        <v>60</v>
      </c>
      <c r="G13" s="6">
        <v>59</v>
      </c>
      <c r="H13" s="6">
        <v>58</v>
      </c>
      <c r="I13" s="6">
        <v>57</v>
      </c>
      <c r="J13" s="6">
        <v>55</v>
      </c>
      <c r="K13" s="6"/>
      <c r="L13" s="6">
        <v>13000</v>
      </c>
      <c r="M13" s="7">
        <v>12900</v>
      </c>
      <c r="N13" s="6">
        <v>12800</v>
      </c>
      <c r="O13" s="6">
        <v>12700</v>
      </c>
      <c r="P13" s="8">
        <v>12500</v>
      </c>
      <c r="Q13" s="6"/>
      <c r="R13" s="11">
        <v>82</v>
      </c>
      <c r="S13" s="15"/>
      <c r="T13" s="15"/>
    </row>
    <row r="14" spans="1:20" ht="15.75" thickBot="1" x14ac:dyDescent="0.3">
      <c r="A14" t="s">
        <v>28</v>
      </c>
      <c r="B14" t="s">
        <v>27</v>
      </c>
      <c r="C14" s="1" t="s">
        <v>25</v>
      </c>
      <c r="F14" s="6">
        <v>75</v>
      </c>
      <c r="G14" s="6">
        <v>74</v>
      </c>
      <c r="H14" s="6">
        <v>73</v>
      </c>
      <c r="I14" s="6">
        <v>72</v>
      </c>
      <c r="J14" s="6">
        <v>70</v>
      </c>
      <c r="K14" s="6"/>
      <c r="L14" s="6">
        <v>15500</v>
      </c>
      <c r="M14" s="7">
        <v>15400</v>
      </c>
      <c r="N14" s="6">
        <v>15300</v>
      </c>
      <c r="O14" s="6">
        <v>15200</v>
      </c>
      <c r="P14" s="8">
        <v>15000</v>
      </c>
      <c r="Q14" s="6"/>
      <c r="R14" s="11">
        <v>82</v>
      </c>
      <c r="S14" s="15"/>
      <c r="T14" s="15"/>
    </row>
    <row r="15" spans="1:20" ht="15.75" thickBot="1" x14ac:dyDescent="0.3">
      <c r="A15" t="s">
        <v>28</v>
      </c>
      <c r="B15" t="s">
        <v>27</v>
      </c>
      <c r="C15" s="1" t="s">
        <v>26</v>
      </c>
      <c r="D15">
        <v>2020</v>
      </c>
      <c r="E15" t="s">
        <v>36</v>
      </c>
      <c r="F15" s="6">
        <v>30</v>
      </c>
      <c r="G15" s="6">
        <v>29</v>
      </c>
      <c r="H15" s="6">
        <v>28</v>
      </c>
      <c r="I15" s="6">
        <v>27</v>
      </c>
      <c r="J15" s="6">
        <v>26</v>
      </c>
      <c r="K15" s="6">
        <f>AVERAGE(F15:J15)</f>
        <v>28</v>
      </c>
      <c r="L15" s="9">
        <v>5500</v>
      </c>
      <c r="M15" s="7">
        <v>5400</v>
      </c>
      <c r="N15" s="9">
        <v>5300</v>
      </c>
      <c r="O15" s="9">
        <v>5200</v>
      </c>
      <c r="P15" s="8">
        <v>5100</v>
      </c>
      <c r="Q15" s="6">
        <f>AVERAGE(L15:P15)</f>
        <v>5300</v>
      </c>
      <c r="R15" s="11">
        <v>82</v>
      </c>
      <c r="S15" s="15">
        <f>K15*16000</f>
        <v>448000</v>
      </c>
      <c r="T15" s="15">
        <f>Q15*R15</f>
        <v>434600</v>
      </c>
    </row>
    <row r="16" spans="1:20" ht="15.75" thickBot="1" x14ac:dyDescent="0.3">
      <c r="C16" s="10"/>
      <c r="F16" s="16"/>
      <c r="G16" s="17"/>
      <c r="H16" s="17"/>
      <c r="I16" s="17"/>
      <c r="J16" s="18"/>
      <c r="K16" s="12"/>
      <c r="L16" s="16"/>
      <c r="M16" s="17"/>
      <c r="N16" s="17"/>
      <c r="O16" s="17"/>
      <c r="P16" s="18"/>
      <c r="Q16" s="13"/>
      <c r="S16" s="15"/>
      <c r="T16" s="15"/>
    </row>
    <row r="18" spans="3:15" ht="15.75" thickBot="1" x14ac:dyDescent="0.3"/>
    <row r="19" spans="3:15" ht="15.75" thickBot="1" x14ac:dyDescent="0.3">
      <c r="C19" s="36"/>
      <c r="D19" s="36"/>
      <c r="E19" s="36"/>
      <c r="F19" s="37" t="s">
        <v>1</v>
      </c>
      <c r="G19" s="38"/>
      <c r="H19" s="38"/>
      <c r="I19" s="38"/>
      <c r="J19" s="39"/>
      <c r="K19" s="37" t="s">
        <v>2</v>
      </c>
      <c r="L19" s="38"/>
      <c r="M19" s="38"/>
      <c r="N19" s="38"/>
      <c r="O19" s="39"/>
    </row>
    <row r="20" spans="3:15" ht="15.75" thickBot="1" x14ac:dyDescent="0.3">
      <c r="C20" s="36"/>
      <c r="D20" s="36"/>
      <c r="E20" s="36"/>
      <c r="F20" s="37" t="s">
        <v>3</v>
      </c>
      <c r="G20" s="38"/>
      <c r="H20" s="38"/>
      <c r="I20" s="38"/>
      <c r="J20" s="39"/>
      <c r="K20" s="37" t="s">
        <v>4</v>
      </c>
      <c r="L20" s="38"/>
      <c r="M20" s="38"/>
      <c r="N20" s="38"/>
      <c r="O20" s="39"/>
    </row>
    <row r="21" spans="3:15" ht="23.25" thickBot="1" x14ac:dyDescent="0.3">
      <c r="C21" s="36"/>
      <c r="D21" s="36"/>
      <c r="E21" s="36"/>
      <c r="F21" s="40" t="s">
        <v>5</v>
      </c>
      <c r="G21" s="41" t="s">
        <v>6</v>
      </c>
      <c r="H21" s="41" t="s">
        <v>7</v>
      </c>
      <c r="I21" s="42" t="s">
        <v>8</v>
      </c>
      <c r="J21" s="42" t="s">
        <v>9</v>
      </c>
      <c r="K21" s="43" t="s">
        <v>10</v>
      </c>
      <c r="L21" s="43" t="s">
        <v>11</v>
      </c>
      <c r="M21" s="43" t="s">
        <v>37</v>
      </c>
      <c r="N21" s="44" t="s">
        <v>12</v>
      </c>
      <c r="O21" s="45" t="s">
        <v>13</v>
      </c>
    </row>
    <row r="22" spans="3:15" ht="26.25" customHeight="1" thickBot="1" x14ac:dyDescent="0.3">
      <c r="C22" s="36"/>
      <c r="D22" s="36"/>
      <c r="E22" s="36"/>
      <c r="F22" s="46" t="s">
        <v>14</v>
      </c>
      <c r="G22" s="47"/>
      <c r="H22" s="47"/>
      <c r="I22" s="47"/>
      <c r="J22" s="48"/>
      <c r="K22" s="46" t="s">
        <v>15</v>
      </c>
      <c r="L22" s="47"/>
      <c r="M22" s="47"/>
      <c r="N22" s="47"/>
      <c r="O22" s="47"/>
    </row>
    <row r="23" spans="3:15" ht="15.75" thickBot="1" x14ac:dyDescent="0.3">
      <c r="C23" s="36" t="s">
        <v>28</v>
      </c>
      <c r="D23" s="36" t="s">
        <v>27</v>
      </c>
      <c r="E23" s="49" t="s">
        <v>16</v>
      </c>
      <c r="F23" s="50">
        <f>+ROUNDUP(F5*1.1,0)</f>
        <v>66</v>
      </c>
      <c r="G23" s="50">
        <f t="shared" ref="G23:J23" si="0">+ROUNDUP(G5*1.1,0)</f>
        <v>65</v>
      </c>
      <c r="H23" s="50">
        <f t="shared" si="0"/>
        <v>64</v>
      </c>
      <c r="I23" s="50">
        <f t="shared" si="0"/>
        <v>63</v>
      </c>
      <c r="J23" s="50">
        <f t="shared" si="0"/>
        <v>61</v>
      </c>
      <c r="K23" s="50">
        <f>+ROUNDUP(L5*1.1,0)</f>
        <v>16500</v>
      </c>
      <c r="L23" s="50">
        <f>+ROUNDUP(M5*1.1,0)</f>
        <v>16390</v>
      </c>
      <c r="M23" s="50">
        <f>+ROUNDUP(N5*1.1,0)</f>
        <v>16280</v>
      </c>
      <c r="N23" s="50">
        <f>+ROUNDUP(O5*1.1,0)</f>
        <v>16170</v>
      </c>
      <c r="O23" s="50">
        <f>+ROUNDUP(P5*1.1,0)</f>
        <v>15950</v>
      </c>
    </row>
    <row r="24" spans="3:15" ht="15.75" thickBot="1" x14ac:dyDescent="0.3">
      <c r="C24" s="36" t="s">
        <v>28</v>
      </c>
      <c r="D24" s="36" t="s">
        <v>27</v>
      </c>
      <c r="E24" s="49" t="s">
        <v>17</v>
      </c>
      <c r="F24" s="50">
        <f t="shared" ref="F24:J24" si="1">+ROUNDUP(F6*1.1,0)</f>
        <v>66</v>
      </c>
      <c r="G24" s="50">
        <f t="shared" si="1"/>
        <v>65</v>
      </c>
      <c r="H24" s="50">
        <f t="shared" si="1"/>
        <v>64</v>
      </c>
      <c r="I24" s="50">
        <f t="shared" si="1"/>
        <v>63</v>
      </c>
      <c r="J24" s="50">
        <f t="shared" si="1"/>
        <v>61</v>
      </c>
      <c r="K24" s="50">
        <f>+ROUNDUP(L6*1.1,0)</f>
        <v>16500</v>
      </c>
      <c r="L24" s="50">
        <f>+ROUNDUP(M6*1.1,0)</f>
        <v>16390</v>
      </c>
      <c r="M24" s="50">
        <f>+ROUNDUP(N6*1.1,0)</f>
        <v>16280</v>
      </c>
      <c r="N24" s="50">
        <f>+ROUNDUP(O6*1.1,0)</f>
        <v>16170</v>
      </c>
      <c r="O24" s="50">
        <f>+ROUNDUP(P6*1.1,0)</f>
        <v>15950</v>
      </c>
    </row>
    <row r="25" spans="3:15" ht="15.75" thickBot="1" x14ac:dyDescent="0.3">
      <c r="C25" s="36" t="s">
        <v>28</v>
      </c>
      <c r="D25" s="36" t="s">
        <v>27</v>
      </c>
      <c r="E25" s="49" t="s">
        <v>18</v>
      </c>
      <c r="F25" s="50">
        <f t="shared" ref="F25:J25" si="2">+ROUNDUP(F7*1.1,0)</f>
        <v>83</v>
      </c>
      <c r="G25" s="50">
        <f t="shared" si="2"/>
        <v>82</v>
      </c>
      <c r="H25" s="50">
        <f t="shared" si="2"/>
        <v>81</v>
      </c>
      <c r="I25" s="50">
        <f t="shared" si="2"/>
        <v>80</v>
      </c>
      <c r="J25" s="50">
        <f t="shared" si="2"/>
        <v>77</v>
      </c>
      <c r="K25" s="50">
        <f>+ROUNDUP(L7*1.1,0)</f>
        <v>21450</v>
      </c>
      <c r="L25" s="50">
        <f>+ROUNDUP(M7*1.1,0)</f>
        <v>21340</v>
      </c>
      <c r="M25" s="50">
        <f>+ROUNDUP(N7*1.1,0)</f>
        <v>21230</v>
      </c>
      <c r="N25" s="50">
        <f>+ROUNDUP(O7*1.1,0)</f>
        <v>21120</v>
      </c>
      <c r="O25" s="50">
        <f>+ROUNDUP(P7*1.1,0)</f>
        <v>20900</v>
      </c>
    </row>
    <row r="26" spans="3:15" ht="15.75" thickBot="1" x14ac:dyDescent="0.3">
      <c r="C26" s="36" t="s">
        <v>28</v>
      </c>
      <c r="D26" s="36" t="s">
        <v>27</v>
      </c>
      <c r="E26" s="49" t="s">
        <v>19</v>
      </c>
      <c r="F26" s="50">
        <f t="shared" ref="F26:J26" si="3">+ROUNDUP(F8*1.1,0)</f>
        <v>88</v>
      </c>
      <c r="G26" s="50">
        <f t="shared" si="3"/>
        <v>87</v>
      </c>
      <c r="H26" s="50">
        <f t="shared" si="3"/>
        <v>86</v>
      </c>
      <c r="I26" s="50">
        <f t="shared" si="3"/>
        <v>85</v>
      </c>
      <c r="J26" s="50">
        <f t="shared" si="3"/>
        <v>83</v>
      </c>
      <c r="K26" s="50">
        <f>+ROUNDUP(L8*1.1,0)</f>
        <v>20900</v>
      </c>
      <c r="L26" s="50">
        <f>+ROUNDUP(M8*1.1,0)</f>
        <v>20790</v>
      </c>
      <c r="M26" s="50">
        <f>+ROUNDUP(N8*1.1,0)</f>
        <v>20680</v>
      </c>
      <c r="N26" s="50">
        <f>+ROUNDUP(O8*1.1,0)</f>
        <v>20570</v>
      </c>
      <c r="O26" s="50">
        <f>+ROUNDUP(P8*1.1,0)</f>
        <v>20350</v>
      </c>
    </row>
    <row r="27" spans="3:15" ht="15.75" thickBot="1" x14ac:dyDescent="0.3">
      <c r="C27" s="36" t="s">
        <v>28</v>
      </c>
      <c r="D27" s="36" t="s">
        <v>27</v>
      </c>
      <c r="E27" s="49" t="s">
        <v>20</v>
      </c>
      <c r="F27" s="50">
        <f t="shared" ref="F27:J27" si="4">+ROUNDUP(F9*1.1,0)</f>
        <v>88</v>
      </c>
      <c r="G27" s="50">
        <f t="shared" si="4"/>
        <v>87</v>
      </c>
      <c r="H27" s="50">
        <f t="shared" si="4"/>
        <v>86</v>
      </c>
      <c r="I27" s="50">
        <f t="shared" si="4"/>
        <v>85</v>
      </c>
      <c r="J27" s="50">
        <f t="shared" si="4"/>
        <v>83</v>
      </c>
      <c r="K27" s="50">
        <f>+ROUNDUP(L9*1.1,0)</f>
        <v>20900</v>
      </c>
      <c r="L27" s="50">
        <f>+ROUNDUP(M9*1.1,0)</f>
        <v>20790</v>
      </c>
      <c r="M27" s="50">
        <f>+ROUNDUP(N9*1.1,0)</f>
        <v>20680</v>
      </c>
      <c r="N27" s="50">
        <f>+ROUNDUP(O9*1.1,0)</f>
        <v>20570</v>
      </c>
      <c r="O27" s="50">
        <f>+ROUNDUP(P9*1.1,0)</f>
        <v>20350</v>
      </c>
    </row>
    <row r="28" spans="3:15" ht="15.75" thickBot="1" x14ac:dyDescent="0.3">
      <c r="C28" s="36" t="s">
        <v>28</v>
      </c>
      <c r="D28" s="36" t="s">
        <v>27</v>
      </c>
      <c r="E28" s="49" t="s">
        <v>21</v>
      </c>
      <c r="F28" s="50">
        <f t="shared" ref="F28:J28" si="5">+ROUNDUP(F10*1.1,0)</f>
        <v>64</v>
      </c>
      <c r="G28" s="50">
        <f t="shared" si="5"/>
        <v>63</v>
      </c>
      <c r="H28" s="50">
        <f t="shared" si="5"/>
        <v>62</v>
      </c>
      <c r="I28" s="50">
        <f t="shared" si="5"/>
        <v>61</v>
      </c>
      <c r="J28" s="50">
        <f t="shared" si="5"/>
        <v>59</v>
      </c>
      <c r="K28" s="50">
        <f>+ROUNDUP(L10*1.1,0)</f>
        <v>13750</v>
      </c>
      <c r="L28" s="50">
        <f>+ROUNDUP(M10*1.1,0)</f>
        <v>13640</v>
      </c>
      <c r="M28" s="50">
        <f>+ROUNDUP(N10*1.1,0)</f>
        <v>13530</v>
      </c>
      <c r="N28" s="50">
        <f>+ROUNDUP(O10*1.1,0)</f>
        <v>13420</v>
      </c>
      <c r="O28" s="50">
        <f>+ROUNDUP(P10*1.1,0)</f>
        <v>13200</v>
      </c>
    </row>
    <row r="29" spans="3:15" ht="15.75" thickBot="1" x14ac:dyDescent="0.3">
      <c r="C29" s="36" t="s">
        <v>28</v>
      </c>
      <c r="D29" s="36" t="s">
        <v>27</v>
      </c>
      <c r="E29" s="49" t="s">
        <v>22</v>
      </c>
      <c r="F29" s="50">
        <f t="shared" ref="F29:J29" si="6">+ROUNDUP(F11*1.1,0)</f>
        <v>55</v>
      </c>
      <c r="G29" s="50">
        <f t="shared" si="6"/>
        <v>54</v>
      </c>
      <c r="H29" s="50">
        <f t="shared" si="6"/>
        <v>53</v>
      </c>
      <c r="I29" s="50">
        <f t="shared" si="6"/>
        <v>52</v>
      </c>
      <c r="J29" s="50">
        <f t="shared" si="6"/>
        <v>50</v>
      </c>
      <c r="K29" s="50">
        <f>+ROUNDUP(L11*1.1,0)</f>
        <v>11000</v>
      </c>
      <c r="L29" s="50">
        <f>+ROUNDUP(M11*1.1,0)</f>
        <v>10890</v>
      </c>
      <c r="M29" s="50">
        <f>+ROUNDUP(N11*1.1,0)</f>
        <v>10780</v>
      </c>
      <c r="N29" s="50">
        <f>+ROUNDUP(O11*1.1,0)</f>
        <v>10670</v>
      </c>
      <c r="O29" s="50">
        <f>+ROUNDUP(P11*1.1,0)</f>
        <v>10450</v>
      </c>
    </row>
    <row r="30" spans="3:15" ht="15.75" thickBot="1" x14ac:dyDescent="0.3">
      <c r="C30" s="36" t="s">
        <v>28</v>
      </c>
      <c r="D30" s="36" t="s">
        <v>27</v>
      </c>
      <c r="E30" s="49" t="s">
        <v>23</v>
      </c>
      <c r="F30" s="50">
        <f t="shared" ref="F30:J30" si="7">+ROUNDUP(F12*1.1,0)</f>
        <v>72</v>
      </c>
      <c r="G30" s="50">
        <f t="shared" si="7"/>
        <v>71</v>
      </c>
      <c r="H30" s="50">
        <f t="shared" si="7"/>
        <v>70</v>
      </c>
      <c r="I30" s="50">
        <f t="shared" si="7"/>
        <v>69</v>
      </c>
      <c r="J30" s="50">
        <f t="shared" si="7"/>
        <v>66</v>
      </c>
      <c r="K30" s="50">
        <f>+ROUNDUP(L12*1.1,0)</f>
        <v>14300</v>
      </c>
      <c r="L30" s="50">
        <f>+ROUNDUP(M12*1.1,0)</f>
        <v>14190</v>
      </c>
      <c r="M30" s="50">
        <f>+ROUNDUP(N12*1.1,0)</f>
        <v>14080</v>
      </c>
      <c r="N30" s="50">
        <f>+ROUNDUP(O12*1.1,0)</f>
        <v>13970</v>
      </c>
      <c r="O30" s="50">
        <f>+ROUNDUP(P12*1.1,0)</f>
        <v>12650</v>
      </c>
    </row>
    <row r="31" spans="3:15" ht="15.75" thickBot="1" x14ac:dyDescent="0.3">
      <c r="C31" s="36" t="s">
        <v>28</v>
      </c>
      <c r="D31" s="36" t="s">
        <v>27</v>
      </c>
      <c r="E31" s="49" t="s">
        <v>24</v>
      </c>
      <c r="F31" s="50">
        <f t="shared" ref="F31:J31" si="8">+ROUNDUP(F13*1.1,0)</f>
        <v>66</v>
      </c>
      <c r="G31" s="50">
        <f t="shared" si="8"/>
        <v>65</v>
      </c>
      <c r="H31" s="50">
        <f t="shared" si="8"/>
        <v>64</v>
      </c>
      <c r="I31" s="50">
        <f t="shared" si="8"/>
        <v>63</v>
      </c>
      <c r="J31" s="50">
        <f t="shared" si="8"/>
        <v>61</v>
      </c>
      <c r="K31" s="50">
        <f>+ROUNDUP(L13*1.1,0)</f>
        <v>14300</v>
      </c>
      <c r="L31" s="50">
        <f>+ROUNDUP(M13*1.1,0)</f>
        <v>14190</v>
      </c>
      <c r="M31" s="50">
        <f>+ROUNDUP(N13*1.1,0)</f>
        <v>14080</v>
      </c>
      <c r="N31" s="50">
        <f>+ROUNDUP(O13*1.1,0)</f>
        <v>13970</v>
      </c>
      <c r="O31" s="50">
        <f>+ROUNDUP(P13*1.1,0)</f>
        <v>13750</v>
      </c>
    </row>
    <row r="32" spans="3:15" ht="26.25" thickBot="1" x14ac:dyDescent="0.3">
      <c r="C32" s="36" t="s">
        <v>28</v>
      </c>
      <c r="D32" s="36" t="s">
        <v>27</v>
      </c>
      <c r="E32" s="49" t="s">
        <v>25</v>
      </c>
      <c r="F32" s="50">
        <f t="shared" ref="F32:J32" si="9">+ROUNDUP(F14*1.1,0)</f>
        <v>83</v>
      </c>
      <c r="G32" s="50">
        <f t="shared" si="9"/>
        <v>82</v>
      </c>
      <c r="H32" s="50">
        <f t="shared" si="9"/>
        <v>81</v>
      </c>
      <c r="I32" s="50">
        <f t="shared" si="9"/>
        <v>80</v>
      </c>
      <c r="J32" s="50">
        <f t="shared" si="9"/>
        <v>77</v>
      </c>
      <c r="K32" s="50">
        <f>+ROUNDUP(L14*1.1,0)</f>
        <v>17050</v>
      </c>
      <c r="L32" s="50">
        <f>+ROUNDUP(M14*1.1,0)</f>
        <v>16940</v>
      </c>
      <c r="M32" s="50">
        <f>+ROUNDUP(N14*1.1,0)</f>
        <v>16830</v>
      </c>
      <c r="N32" s="50">
        <f>+ROUNDUP(O14*1.1,0)</f>
        <v>16720</v>
      </c>
      <c r="O32" s="50">
        <f>+ROUNDUP(P14*1.1,0)</f>
        <v>16500</v>
      </c>
    </row>
    <row r="33" spans="3:15" ht="15.75" thickBot="1" x14ac:dyDescent="0.3">
      <c r="C33" s="36" t="s">
        <v>28</v>
      </c>
      <c r="D33" s="36" t="s">
        <v>27</v>
      </c>
      <c r="E33" s="49" t="s">
        <v>26</v>
      </c>
      <c r="F33" s="50">
        <f t="shared" ref="F33:J33" si="10">+ROUNDUP(F15*1.1,0)</f>
        <v>33</v>
      </c>
      <c r="G33" s="50">
        <f t="shared" si="10"/>
        <v>32</v>
      </c>
      <c r="H33" s="50">
        <f t="shared" si="10"/>
        <v>31</v>
      </c>
      <c r="I33" s="50">
        <f t="shared" si="10"/>
        <v>30</v>
      </c>
      <c r="J33" s="50">
        <f t="shared" si="10"/>
        <v>29</v>
      </c>
      <c r="K33" s="50">
        <f>+ROUNDUP(L15*1.1,0)</f>
        <v>6050</v>
      </c>
      <c r="L33" s="50">
        <f>+ROUNDUP(M15*1.1,0)</f>
        <v>5940</v>
      </c>
      <c r="M33" s="50">
        <f>+ROUNDUP(N15*1.1,0)</f>
        <v>5830</v>
      </c>
      <c r="N33" s="50">
        <f>+ROUNDUP(O15*1.1,0)</f>
        <v>5720</v>
      </c>
      <c r="O33" s="50">
        <f>+ROUNDUP(P15*1.1,0)</f>
        <v>5610</v>
      </c>
    </row>
    <row r="34" spans="3:15" ht="15.75" thickBot="1" x14ac:dyDescent="0.3">
      <c r="C34" s="36"/>
      <c r="D34" s="36"/>
      <c r="E34" s="36"/>
      <c r="F34" s="51"/>
      <c r="G34" s="52"/>
      <c r="H34" s="52"/>
      <c r="I34" s="52"/>
      <c r="J34" s="53"/>
      <c r="K34" s="51"/>
      <c r="L34" s="52"/>
      <c r="M34" s="52"/>
      <c r="N34" s="52"/>
      <c r="O34" s="53"/>
    </row>
  </sheetData>
  <mergeCells count="17">
    <mergeCell ref="F34:J34"/>
    <mergeCell ref="K34:O34"/>
    <mergeCell ref="F22:J22"/>
    <mergeCell ref="K22:O22"/>
    <mergeCell ref="F19:J19"/>
    <mergeCell ref="K19:O19"/>
    <mergeCell ref="F20:J20"/>
    <mergeCell ref="K20:O20"/>
    <mergeCell ref="C1:C3"/>
    <mergeCell ref="F1:J1"/>
    <mergeCell ref="L1:P1"/>
    <mergeCell ref="F2:J2"/>
    <mergeCell ref="L2:P2"/>
    <mergeCell ref="F16:J16"/>
    <mergeCell ref="L16:P16"/>
    <mergeCell ref="K1:K3"/>
    <mergeCell ref="Q1:Q3"/>
  </mergeCells>
  <pageMargins left="0.7" right="0.7" top="0.75" bottom="0.75" header="0.3" footer="0.3"/>
  <pageSetup paperSize="9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автор шаблона Ершов Г.А.</cp:lastModifiedBy>
  <dcterms:created xsi:type="dcterms:W3CDTF">2026-03-01T08:02:57Z</dcterms:created>
  <dcterms:modified xsi:type="dcterms:W3CDTF">2026-03-24T16:13:20Z</dcterms:modified>
</cp:coreProperties>
</file>